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<sst xmlns="http://schemas.openxmlformats.org/spreadsheetml/2006/main" count="60" uniqueCount="45">
  <si>
    <t>Budget - IndiaFOSS 3.0</t>
  </si>
  <si>
    <t xml:space="preserve">Income </t>
  </si>
  <si>
    <t xml:space="preserve">Expense </t>
  </si>
  <si>
    <t>Source</t>
  </si>
  <si>
    <t>Count</t>
  </si>
  <si>
    <t>Rate</t>
  </si>
  <si>
    <t>Amount</t>
  </si>
  <si>
    <t>Item</t>
  </si>
  <si>
    <t>Category</t>
  </si>
  <si>
    <t>Estimated Amount</t>
  </si>
  <si>
    <t>Actual Amount</t>
  </si>
  <si>
    <t>Group-wise expenses</t>
  </si>
  <si>
    <t>FOSS United Fund</t>
  </si>
  <si>
    <t>Stay - Volunteers</t>
  </si>
  <si>
    <t>Travel</t>
  </si>
  <si>
    <t>Branding and Swag</t>
  </si>
  <si>
    <t>[Sponsor] Hoppscotch</t>
  </si>
  <si>
    <t>Travel - Volunteers</t>
  </si>
  <si>
    <t>Diversity Sponsorship</t>
  </si>
  <si>
    <t>Travel - Speakers</t>
  </si>
  <si>
    <t>Venue</t>
  </si>
  <si>
    <t>[Sponsor] New Relic</t>
  </si>
  <si>
    <t>Venue Rent</t>
  </si>
  <si>
    <t>Food</t>
  </si>
  <si>
    <t>[Sponsor] Mostly Harmless</t>
  </si>
  <si>
    <t>AV + Venue setup</t>
  </si>
  <si>
    <t>Recordinds and Photography</t>
  </si>
  <si>
    <t>T-shirt Sale</t>
  </si>
  <si>
    <t>Food - Lunch and Snacks</t>
  </si>
  <si>
    <t>Total</t>
  </si>
  <si>
    <t>Ticket sales  - Student</t>
  </si>
  <si>
    <t>Breakfast</t>
  </si>
  <si>
    <t>Ticket sales  - General</t>
  </si>
  <si>
    <t>Recording, Photography and Livestreaming</t>
  </si>
  <si>
    <t>Production</t>
  </si>
  <si>
    <t>Ticket sales  - Early Bird</t>
  </si>
  <si>
    <t>Banner, Poster and Signage</t>
  </si>
  <si>
    <t>Brandind and Swag</t>
  </si>
  <si>
    <t>T-shirt</t>
  </si>
  <si>
    <t>Stickers</t>
  </si>
  <si>
    <t>Stationary</t>
  </si>
  <si>
    <t>Stay 2 - Volunteers</t>
  </si>
  <si>
    <t>Rama Tent - Mattress</t>
  </si>
  <si>
    <t>Diversity Scholars</t>
  </si>
  <si>
    <t>P/L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</si>
</sst>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25.0"/>
      <color theme="1"/>
      <name val="Arial"/>
    </font>
    <font>
      <b/>
      <sz val="13.0"/>
      <color theme="1"/>
      <name val="Arial"/>
    </font>
    <font>
      <color theme="1"/>
      <name val="Arial"/>
    </font>
    <font>
      <sz val="12.0"/>
      <color theme="1"/>
      <name val="Arial"/>
    </font>
    <font>
      <b/>
      <color theme="1"/>
      <name val="Arial"/>
    </font>
    <font>
      <sz val="13.0"/>
      <color theme="1"/>
      <name val="Arial"/>
    </font>
    <font>
      <b/>
      <sz val="12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4F1E9"/>
        <bgColor rgb="FFF4F1E9"/>
      </patternFill>
    </fill>
    <fill>
      <patternFill patternType="solid">
        <fgColor rgb="FFD9EAD3"/>
        <bgColor rgb="FFD9EAD3"/>
      </patternFill>
    </fill>
    <fill>
      <patternFill patternType="solid">
        <fgColor rgb="FFF9CB9C"/>
        <bgColor rgb="FFF9CB9C"/>
      </patternFill>
    </fill>
    <fill>
      <patternFill patternType="solid">
        <fgColor rgb="FFEFE6EA"/>
        <bgColor rgb="FFEFE6EA"/>
      </patternFill>
    </fill>
    <fill>
      <patternFill patternType="solid">
        <fgColor rgb="FFFCE5CD"/>
        <bgColor rgb="FFFCE5CD"/>
      </patternFill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bottom"/>
    </xf>
    <xf borderId="0" fillId="3" fontId="2" numFmtId="0" xfId="0" applyAlignment="1" applyFill="1" applyFont="1">
      <alignment vertical="bottom"/>
    </xf>
    <xf borderId="0" fillId="3" fontId="3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4" fontId="2" numFmtId="0" xfId="0" applyAlignment="1" applyFill="1" applyFont="1">
      <alignment horizontal="center" vertical="bottom"/>
    </xf>
    <xf borderId="0" fillId="3" fontId="4" numFmtId="0" xfId="0" applyAlignment="1" applyFont="1">
      <alignment vertical="bottom"/>
    </xf>
    <xf borderId="0" fillId="5" fontId="4" numFmtId="0" xfId="0" applyAlignment="1" applyFill="1" applyFont="1">
      <alignment vertical="bottom"/>
    </xf>
    <xf borderId="0" fillId="6" fontId="5" numFmtId="0" xfId="0" applyAlignment="1" applyFill="1" applyFont="1">
      <alignment vertical="bottom"/>
    </xf>
    <xf borderId="0" fillId="6" fontId="3" numFmtId="0" xfId="0" applyAlignment="1" applyFont="1">
      <alignment vertical="bottom"/>
    </xf>
    <xf borderId="0" fillId="3" fontId="4" numFmtId="0" xfId="0" applyAlignment="1" applyFont="1">
      <alignment readingOrder="0" vertical="bottom"/>
    </xf>
    <xf borderId="0" fillId="3" fontId="4" numFmtId="0" xfId="0" applyAlignment="1" applyFont="1">
      <alignment horizontal="right" vertical="bottom"/>
    </xf>
    <xf borderId="0" fillId="5" fontId="4" numFmtId="0" xfId="0" applyAlignment="1" applyFont="1">
      <alignment horizontal="right" vertical="bottom"/>
    </xf>
    <xf borderId="0" fillId="6" fontId="3" numFmtId="0" xfId="0" applyAlignment="1" applyFont="1">
      <alignment horizontal="right" vertical="bottom"/>
    </xf>
    <xf borderId="0" fillId="6" fontId="5" numFmtId="0" xfId="0" applyAlignment="1" applyFont="1">
      <alignment horizontal="right" vertical="bottom"/>
    </xf>
    <xf borderId="0" fillId="3" fontId="6" numFmtId="0" xfId="0" applyAlignment="1" applyFont="1">
      <alignment horizontal="right" vertical="bottom"/>
    </xf>
    <xf borderId="0" fillId="5" fontId="4" numFmtId="0" xfId="0" applyAlignment="1" applyFont="1">
      <alignment shrinkToFit="0" vertical="bottom" wrapText="1"/>
    </xf>
    <xf borderId="0" fillId="0" fontId="2" numFmtId="0" xfId="0" applyAlignment="1" applyFont="1">
      <alignment vertical="bottom"/>
    </xf>
    <xf borderId="0" fillId="0" fontId="6" numFmtId="0" xfId="0" applyAlignment="1" applyFont="1">
      <alignment horizontal="right" vertical="bottom"/>
    </xf>
    <xf borderId="0" fillId="0" fontId="7" numFmtId="0" xfId="0" applyAlignment="1" applyFont="1">
      <alignment vertical="bottom"/>
    </xf>
    <xf borderId="0" fillId="0" fontId="4" numFmtId="0" xfId="0" applyAlignment="1" applyFont="1">
      <alignment horizontal="right" vertical="bottom"/>
    </xf>
    <xf borderId="0" fillId="0" fontId="7" numFmtId="0" xfId="0" applyAlignment="1" applyFont="1">
      <alignment horizontal="right" vertical="bottom"/>
    </xf>
    <xf borderId="0" fillId="0" fontId="3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13"/>
    <col customWidth="1" min="5" max="5" width="8.13"/>
    <col customWidth="1" min="6" max="6" width="33.13"/>
    <col customWidth="1" min="7" max="7" width="21.38"/>
    <col customWidth="1" min="8" max="8" width="20.0"/>
    <col customWidth="1" min="9" max="9" width="22.88"/>
    <col customWidth="1" min="10" max="10" width="9.0"/>
    <col customWidth="1" min="11" max="11" width="15.75"/>
  </cols>
  <sheetData>
    <row r="1">
      <c r="A1" s="1" t="s">
        <v>0</v>
      </c>
    </row>
    <row r="2">
      <c r="A2" s="2" t="s">
        <v>1</v>
      </c>
      <c r="B2" s="3"/>
      <c r="C2" s="3"/>
      <c r="D2" s="3"/>
      <c r="E2" s="4"/>
      <c r="F2" s="5" t="s">
        <v>2</v>
      </c>
    </row>
    <row r="3">
      <c r="A3" s="6" t="s">
        <v>3</v>
      </c>
      <c r="B3" s="6" t="s">
        <v>4</v>
      </c>
      <c r="C3" s="6" t="s">
        <v>5</v>
      </c>
      <c r="D3" s="6" t="s">
        <v>6</v>
      </c>
      <c r="E3" s="4"/>
      <c r="F3" s="7" t="s">
        <v>7</v>
      </c>
      <c r="G3" s="7" t="s">
        <v>8</v>
      </c>
      <c r="H3" s="7" t="s">
        <v>9</v>
      </c>
      <c r="I3" s="7" t="s">
        <v>10</v>
      </c>
      <c r="J3" s="4"/>
      <c r="K3" s="8" t="s">
        <v>11</v>
      </c>
      <c r="L3" s="9"/>
    </row>
    <row r="4">
      <c r="A4" s="10" t="s">
        <v>12</v>
      </c>
      <c r="B4" s="11">
        <v>1.0</v>
      </c>
      <c r="C4" s="11">
        <v>1700000.0</v>
      </c>
      <c r="D4" s="11">
        <f t="shared" ref="D4:D12" si="1">B4*C4</f>
        <v>1700000</v>
      </c>
      <c r="E4" s="4"/>
      <c r="F4" s="7" t="s">
        <v>13</v>
      </c>
      <c r="G4" s="4" t="s">
        <v>14</v>
      </c>
      <c r="H4" s="12">
        <v>100000.0</v>
      </c>
      <c r="I4" s="12">
        <v>114050.0</v>
      </c>
      <c r="J4" s="4"/>
      <c r="K4" s="9" t="s">
        <v>15</v>
      </c>
      <c r="L4" s="13">
        <f>I12+I13+I14</f>
        <v>217528</v>
      </c>
    </row>
    <row r="5">
      <c r="A5" s="10" t="s">
        <v>16</v>
      </c>
      <c r="B5" s="11">
        <v>1.0</v>
      </c>
      <c r="C5" s="11">
        <v>150000.0</v>
      </c>
      <c r="D5" s="11">
        <f t="shared" si="1"/>
        <v>150000</v>
      </c>
      <c r="E5" s="4"/>
      <c r="F5" s="7" t="s">
        <v>17</v>
      </c>
      <c r="G5" s="4" t="s">
        <v>14</v>
      </c>
      <c r="H5" s="12">
        <v>300000.0</v>
      </c>
      <c r="I5" s="12">
        <v>215423.0</v>
      </c>
      <c r="J5" s="4"/>
      <c r="K5" s="9" t="s">
        <v>14</v>
      </c>
      <c r="L5" s="13">
        <f>I4+I5+I6+I16+I18</f>
        <v>565989</v>
      </c>
    </row>
    <row r="6">
      <c r="A6" s="6" t="s">
        <v>18</v>
      </c>
      <c r="B6" s="11">
        <v>1.0</v>
      </c>
      <c r="C6" s="11">
        <v>155000.0</v>
      </c>
      <c r="D6" s="11">
        <f t="shared" si="1"/>
        <v>155000</v>
      </c>
      <c r="E6" s="4"/>
      <c r="F6" s="7" t="s">
        <v>19</v>
      </c>
      <c r="G6" s="4" t="s">
        <v>14</v>
      </c>
      <c r="H6" s="12">
        <v>300000.0</v>
      </c>
      <c r="I6" s="12">
        <v>96552.0</v>
      </c>
      <c r="J6" s="4"/>
      <c r="K6" s="9" t="s">
        <v>20</v>
      </c>
      <c r="L6" s="13">
        <f>I7+I8+I15+I17</f>
        <v>1138920</v>
      </c>
    </row>
    <row r="7">
      <c r="A7" s="10" t="s">
        <v>21</v>
      </c>
      <c r="B7" s="11">
        <v>1.0</v>
      </c>
      <c r="C7" s="11">
        <v>500000.0</v>
      </c>
      <c r="D7" s="11">
        <f t="shared" si="1"/>
        <v>500000</v>
      </c>
      <c r="E7" s="4"/>
      <c r="F7" s="7" t="s">
        <v>22</v>
      </c>
      <c r="G7" s="4" t="s">
        <v>20</v>
      </c>
      <c r="H7" s="12">
        <v>700000.0</v>
      </c>
      <c r="I7" s="12">
        <v>664800.0</v>
      </c>
      <c r="J7" s="4"/>
      <c r="K7" s="9" t="s">
        <v>23</v>
      </c>
      <c r="L7" s="13">
        <f>I9+I10</f>
        <v>1170875</v>
      </c>
    </row>
    <row r="8">
      <c r="A8" s="10" t="s">
        <v>24</v>
      </c>
      <c r="B8" s="11">
        <v>1.0</v>
      </c>
      <c r="C8" s="11">
        <v>100000.0</v>
      </c>
      <c r="D8" s="11">
        <f t="shared" si="1"/>
        <v>100000</v>
      </c>
      <c r="E8" s="4"/>
      <c r="F8" s="7" t="s">
        <v>25</v>
      </c>
      <c r="G8" s="4" t="s">
        <v>20</v>
      </c>
      <c r="H8" s="12">
        <v>250000.0</v>
      </c>
      <c r="I8" s="12">
        <v>453120.0</v>
      </c>
      <c r="J8" s="4"/>
      <c r="K8" s="9" t="s">
        <v>26</v>
      </c>
      <c r="L8" s="13">
        <f>I11</f>
        <v>275000</v>
      </c>
    </row>
    <row r="9">
      <c r="A9" s="6" t="s">
        <v>27</v>
      </c>
      <c r="B9" s="11">
        <v>383.0</v>
      </c>
      <c r="C9" s="11">
        <v>500.0</v>
      </c>
      <c r="D9" s="11">
        <f t="shared" si="1"/>
        <v>191500</v>
      </c>
      <c r="E9" s="4"/>
      <c r="F9" s="7" t="s">
        <v>28</v>
      </c>
      <c r="G9" s="4" t="s">
        <v>23</v>
      </c>
      <c r="H9" s="12">
        <v>1300000.0</v>
      </c>
      <c r="I9" s="12">
        <v>1120875.0</v>
      </c>
      <c r="J9" s="4"/>
      <c r="K9" s="8" t="s">
        <v>29</v>
      </c>
      <c r="L9" s="14">
        <f>SUM(L4:L8)</f>
        <v>3368312</v>
      </c>
    </row>
    <row r="10">
      <c r="A10" s="6" t="s">
        <v>30</v>
      </c>
      <c r="B10" s="11">
        <v>315.0</v>
      </c>
      <c r="C10" s="11">
        <v>400.0</v>
      </c>
      <c r="D10" s="11">
        <f t="shared" si="1"/>
        <v>126000</v>
      </c>
      <c r="E10" s="4"/>
      <c r="F10" s="7" t="s">
        <v>31</v>
      </c>
      <c r="G10" s="4" t="s">
        <v>23</v>
      </c>
      <c r="H10" s="12">
        <v>40000.0</v>
      </c>
      <c r="I10" s="12">
        <v>50000.0</v>
      </c>
      <c r="J10" s="4"/>
      <c r="K10" s="4"/>
      <c r="L10" s="4"/>
    </row>
    <row r="11">
      <c r="A11" s="6" t="s">
        <v>32</v>
      </c>
      <c r="B11" s="11">
        <v>417.0</v>
      </c>
      <c r="C11" s="15">
        <v>800.0</v>
      </c>
      <c r="D11" s="11">
        <f t="shared" si="1"/>
        <v>333600</v>
      </c>
      <c r="E11" s="4"/>
      <c r="F11" s="16" t="s">
        <v>33</v>
      </c>
      <c r="G11" s="4" t="s">
        <v>34</v>
      </c>
      <c r="H11" s="12">
        <v>250000.0</v>
      </c>
      <c r="I11" s="12">
        <v>275000.0</v>
      </c>
      <c r="J11" s="4"/>
      <c r="K11" s="4"/>
      <c r="L11" s="4"/>
    </row>
    <row r="12">
      <c r="A12" s="6" t="s">
        <v>35</v>
      </c>
      <c r="B12" s="11">
        <v>157.0</v>
      </c>
      <c r="C12" s="15">
        <v>600.0</v>
      </c>
      <c r="D12" s="11">
        <f t="shared" si="1"/>
        <v>94200</v>
      </c>
      <c r="E12" s="4"/>
      <c r="F12" s="16" t="s">
        <v>36</v>
      </c>
      <c r="G12" s="4" t="s">
        <v>37</v>
      </c>
      <c r="H12" s="12">
        <v>30000.0</v>
      </c>
      <c r="I12" s="12">
        <v>8000.0</v>
      </c>
      <c r="J12" s="4"/>
      <c r="K12" s="4"/>
      <c r="L12" s="4"/>
    </row>
    <row r="13">
      <c r="A13" s="17" t="s">
        <v>29</v>
      </c>
      <c r="B13" s="4"/>
      <c r="C13" s="4"/>
      <c r="D13" s="18">
        <f>SUM(D4:D12)</f>
        <v>3350300</v>
      </c>
      <c r="E13" s="4"/>
      <c r="F13" s="7" t="s">
        <v>38</v>
      </c>
      <c r="G13" s="4" t="s">
        <v>37</v>
      </c>
      <c r="H13" s="12">
        <v>100000.0</v>
      </c>
      <c r="I13" s="12">
        <v>169528.0</v>
      </c>
      <c r="J13" s="4"/>
      <c r="K13" s="4"/>
      <c r="L13" s="4"/>
    </row>
    <row r="14">
      <c r="A14" s="4"/>
      <c r="B14" s="4"/>
      <c r="C14" s="4"/>
      <c r="D14" s="4"/>
      <c r="E14" s="4"/>
      <c r="F14" s="7" t="s">
        <v>39</v>
      </c>
      <c r="G14" s="4" t="s">
        <v>37</v>
      </c>
      <c r="H14" s="12">
        <v>20000.0</v>
      </c>
      <c r="I14" s="12">
        <v>40000.0</v>
      </c>
      <c r="J14" s="4"/>
      <c r="K14" s="4"/>
      <c r="L14" s="4"/>
    </row>
    <row r="15">
      <c r="A15" s="4"/>
      <c r="B15" s="4"/>
      <c r="C15" s="4"/>
      <c r="D15" s="4"/>
      <c r="E15" s="4"/>
      <c r="F15" s="7" t="s">
        <v>40</v>
      </c>
      <c r="G15" s="4" t="s">
        <v>20</v>
      </c>
      <c r="H15" s="12">
        <v>20000.0</v>
      </c>
      <c r="I15" s="12">
        <v>6000.0</v>
      </c>
      <c r="J15" s="4"/>
      <c r="K15" s="4"/>
      <c r="L15" s="4"/>
    </row>
    <row r="16">
      <c r="A16" s="4"/>
      <c r="B16" s="4"/>
      <c r="C16" s="4"/>
      <c r="D16" s="4"/>
      <c r="E16" s="4"/>
      <c r="F16" s="7" t="s">
        <v>41</v>
      </c>
      <c r="G16" s="4" t="s">
        <v>14</v>
      </c>
      <c r="H16" s="12">
        <v>75000.0</v>
      </c>
      <c r="I16" s="12">
        <v>79750.0</v>
      </c>
      <c r="J16" s="4"/>
      <c r="K16" s="4"/>
      <c r="L16" s="4"/>
    </row>
    <row r="17">
      <c r="A17" s="4"/>
      <c r="B17" s="4"/>
      <c r="C17" s="4"/>
      <c r="D17" s="4"/>
      <c r="E17" s="4"/>
      <c r="F17" s="7" t="s">
        <v>42</v>
      </c>
      <c r="G17" s="4" t="s">
        <v>20</v>
      </c>
      <c r="H17" s="12">
        <v>10000.0</v>
      </c>
      <c r="I17" s="12">
        <v>15000.0</v>
      </c>
      <c r="J17" s="4"/>
      <c r="K17" s="4"/>
      <c r="L17" s="4"/>
    </row>
    <row r="18">
      <c r="A18" s="4"/>
      <c r="B18" s="4"/>
      <c r="C18" s="4"/>
      <c r="D18" s="4"/>
      <c r="E18" s="4"/>
      <c r="F18" s="7" t="s">
        <v>43</v>
      </c>
      <c r="G18" s="4" t="s">
        <v>14</v>
      </c>
      <c r="H18" s="12">
        <v>155000.0</v>
      </c>
      <c r="I18" s="12">
        <v>60214.0</v>
      </c>
      <c r="J18" s="4"/>
      <c r="K18" s="4"/>
      <c r="L18" s="4"/>
    </row>
    <row r="19">
      <c r="A19" s="4"/>
      <c r="B19" s="4"/>
      <c r="C19" s="4"/>
      <c r="D19" s="4"/>
      <c r="E19" s="4"/>
      <c r="F19" s="19" t="s">
        <v>29</v>
      </c>
      <c r="G19" s="4"/>
      <c r="H19" s="20">
        <f>SUM(H4:H18)</f>
        <v>3650000</v>
      </c>
      <c r="I19" s="21">
        <f>SUM(I2:I18)</f>
        <v>3368312</v>
      </c>
      <c r="J19" s="4"/>
      <c r="K19" s="4"/>
      <c r="L19" s="4"/>
    </row>
    <row r="20">
      <c r="A20" s="4"/>
      <c r="B20" s="4"/>
      <c r="C20" s="4"/>
      <c r="D20" s="4"/>
      <c r="E20" s="4"/>
      <c r="F20" s="4" t="s">
        <v>44</v>
      </c>
      <c r="G20" s="4"/>
      <c r="H20" s="4"/>
      <c r="I20" s="22">
        <f>D13-I19</f>
        <v>-18012</v>
      </c>
      <c r="J20" s="4"/>
      <c r="K20" s="4"/>
      <c r="L20" s="4"/>
    </row>
  </sheetData>
  <mergeCells count="2">
    <mergeCell ref="A1:L1"/>
    <mergeCell ref="F2:L2"/>
  </mergeCells>
  <dataValidations>
    <dataValidation type="list" allowBlank="1" showErrorMessage="1" sqref="G4:G18">
      <formula1>"Travel,Food,Brandind and Swag,Production,Adhoc Group,Venue,Vishal"</formula1>
    </dataValidation>
  </dataValidations>
  <drawing r:id="rId1"/>
</worksheet>
</file>